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<sst xmlns="http://schemas.openxmlformats.org/spreadsheetml/2006/main" count="58" uniqueCount="58">
  <si>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H2M - Calcul du prix de revient du 01/10/2016 au 31/12/2017 pour 20 909  km (15 mois)</t>
  </si>
  <si>
    <t>N° de pièce</t>
  </si>
  <si>
    <t>Impact du prix d'achat</t>
  </si>
  <si>
    <t>Commande du 24 Août 2016 véhicule neuf AUDI A6</t>
  </si>
  <si>
    <t>( 71 960 x 15 mois / 60 mois)</t>
  </si>
  <si>
    <t>(18 300 / 5 ans) = 3 660 €</t>
  </si>
  <si>
    <t>Soit pour 15 mois 4 575 €</t>
  </si>
  <si>
    <t>Carburant diesel</t>
  </si>
  <si>
    <t>facture du 8 Octobre 2016</t>
  </si>
  <si>
    <t>facture du 24 Novembre 2016</t>
  </si>
  <si>
    <t>facture du 23 Décembre 2016</t>
  </si>
  <si>
    <t>facture du 2 Janvier 2017</t>
  </si>
  <si>
    <t>facture du 19 Janvier 2017</t>
  </si>
  <si>
    <t>facture du 30 Janvier 2017</t>
  </si>
  <si>
    <t>facture du 13 Février 2017</t>
  </si>
  <si>
    <t>facture du 17 Mars 2017</t>
  </si>
  <si>
    <t>facture du 24 Mars 2017</t>
  </si>
  <si>
    <t>facture du 18 Avril 2017</t>
  </si>
  <si>
    <t>facture du 28 Avril 2017</t>
  </si>
  <si>
    <t>facture du 3 Mai 2017</t>
  </si>
  <si>
    <t>facture du 13 Mai 2017</t>
  </si>
  <si>
    <t>facture du 22 Mai 2017</t>
  </si>
  <si>
    <t>facture du 9 Juin 2017</t>
  </si>
  <si>
    <t>facture du 3 Juillet 2017</t>
  </si>
  <si>
    <t>facture du 13 Juillet 2017</t>
  </si>
  <si>
    <t>facture du 15 Juillet 2017</t>
  </si>
  <si>
    <t>facture du 28 Juillet 2017</t>
  </si>
  <si>
    <t>facture du 29 Juillet 2017</t>
  </si>
  <si>
    <t>facture du 22 Septembre 2017</t>
  </si>
  <si>
    <t>facture du 6 Octobre 2017</t>
  </si>
  <si>
    <t>facture du 9 Octobre 2017</t>
  </si>
  <si>
    <t>facture du 12 Octobre 2017</t>
  </si>
  <si>
    <t>facture du 16 Octobre 2017</t>
  </si>
  <si>
    <t>facture du 10 Novembre 2017</t>
  </si>
  <si>
    <t>facture du 30 Novembre 2017</t>
  </si>
  <si>
    <t>facture du 19 Décembre 2017</t>
  </si>
  <si>
    <t>facture du 20 Décembre 2017</t>
  </si>
  <si>
    <t>facture du 25 Décembre 2017</t>
  </si>
  <si>
    <t>facture du 31 Décembre 2017</t>
  </si>
  <si>
    <t>Autres consommables</t>
  </si>
  <si>
    <t>Facture - 4 pneus hiver</t>
  </si>
  <si>
    <t>Facture - changement Pneus été</t>
  </si>
  <si>
    <t>Facture - changement Pneus hiver</t>
  </si>
  <si>
    <t xml:space="preserve">Assurance </t>
  </si>
  <si>
    <t>Maif</t>
  </si>
  <si>
    <t>Total</t>
  </si>
  <si>
    <t>Soit au km</t>
  </si>
  <si>
    <t>22 488,97 / 20 909</t>
  </si>
  <si>
    <t>Kilométrage professionnel réalisé en 01/10/2016 et 31/12/2017</t>
  </si>
  <si>
    <t>Indémnité réelle afférente</t>
  </si>
  <si>
    <t>11949 *1,08</t>
  </si>
  <si>
    <t>indemnité déjà perçue entre 01/10/2016 au 31/12/2017</t>
  </si>
  <si>
    <t>Reste à payer</t>
  </si>
  <si>
    <t>A réintégrer fiscalement au niveau de la société INPG</t>
  </si>
  <si>
    <t>max</t>
  </si>
  <si>
    <t>( 17 990 - 4 575 ) x 11 949 / 20 909</t>
  </si>
  <si>
    <t>min</t>
  </si>
  <si>
    <t>12 851,92 - (11 949 *0,337 ) +1288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</si>
</sst>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_-* #,##0.00&quot; €&quot;_-;\-* #,##0.00&quot; €&quot;_-;_-* \-??&quot; €&quot;_-;_-@_-"/>
    <numFmt numFmtId="167" formatCode="0.00"/>
    <numFmt numFmtId="168" formatCode="#,##0"/>
  </numFmts>
  <fonts count="5"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3" fillId="0" borderId="5" xfId="0" applyFont="1" applyBorder="1" applyAlignment="1">
      <alignment/>
    </xf>
    <xf numFmtId="164" fontId="0" fillId="0" borderId="5" xfId="0" applyBorder="1" applyAlignment="1">
      <alignment horizontal="center" vertical="center"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 vertical="center"/>
    </xf>
    <xf numFmtId="164" fontId="0" fillId="0" borderId="6" xfId="0" applyBorder="1" applyAlignment="1">
      <alignment/>
    </xf>
    <xf numFmtId="164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vertical="center"/>
    </xf>
    <xf numFmtId="164" fontId="0" fillId="0" borderId="6" xfId="0" applyFont="1" applyBorder="1" applyAlignment="1">
      <alignment/>
    </xf>
    <xf numFmtId="165" fontId="0" fillId="0" borderId="6" xfId="0" applyNumberFormat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3" fillId="0" borderId="8" xfId="0" applyFont="1" applyBorder="1" applyAlignment="1">
      <alignment/>
    </xf>
    <xf numFmtId="165" fontId="0" fillId="0" borderId="5" xfId="0" applyNumberFormat="1" applyBorder="1" applyAlignment="1">
      <alignment horizontal="center" vertical="center"/>
    </xf>
    <xf numFmtId="164" fontId="0" fillId="0" borderId="9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9" xfId="0" applyFont="1" applyBorder="1" applyAlignment="1">
      <alignment/>
    </xf>
    <xf numFmtId="164" fontId="3" fillId="0" borderId="5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6" fontId="0" fillId="0" borderId="6" xfId="0" applyNumberFormat="1" applyBorder="1" applyAlignment="1">
      <alignment/>
    </xf>
    <xf numFmtId="164" fontId="0" fillId="0" borderId="5" xfId="0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right" vertical="center"/>
    </xf>
    <xf numFmtId="167" fontId="4" fillId="0" borderId="7" xfId="0" applyNumberFormat="1" applyFont="1" applyBorder="1" applyAlignment="1">
      <alignment/>
    </xf>
    <xf numFmtId="164" fontId="0" fillId="0" borderId="6" xfId="0" applyFont="1" applyBorder="1" applyAlignment="1">
      <alignment wrapText="1"/>
    </xf>
    <xf numFmtId="168" fontId="0" fillId="0" borderId="6" xfId="0" applyNumberFormat="1" applyBorder="1" applyAlignment="1">
      <alignment/>
    </xf>
    <xf numFmtId="164" fontId="0" fillId="0" borderId="6" xfId="0" applyFont="1" applyBorder="1" applyAlignment="1">
      <alignment horizontal="right" vertical="center"/>
    </xf>
    <xf numFmtId="164" fontId="0" fillId="0" borderId="8" xfId="0" applyBorder="1" applyAlignment="1">
      <alignment/>
    </xf>
    <xf numFmtId="165" fontId="0" fillId="0" borderId="6" xfId="0" applyNumberFormat="1" applyBorder="1" applyAlignment="1">
      <alignment horizontal="center"/>
    </xf>
    <xf numFmtId="167" fontId="0" fillId="0" borderId="9" xfId="0" applyNumberFormat="1" applyBorder="1" applyAlignment="1">
      <alignment/>
    </xf>
    <xf numFmtId="164" fontId="0" fillId="0" borderId="6" xfId="0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4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workbookViewId="0" topLeftCell="A31">
      <selection activeCell="H69" sqref="H69"/>
    </sheetView>
  </sheetViews>
  <sheetFormatPr defaultColWidth="11.421875" defaultRowHeight="12.75"/>
  <cols>
    <col min="1" max="1" width="59.7109375" style="0" customWidth="1"/>
    <col min="2" max="2" width="11.57421875" style="1" customWidth="1"/>
    <col min="3" max="3" width="33.28125" style="0" customWidth="1"/>
    <col min="4" max="4" width="14.140625" style="0" customWidth="1"/>
  </cols>
  <sheetData>
    <row r="1" spans="1:4" ht="24.75" customHeight="1">
      <c r="A1" s="2" t="s">
        <v>0</v>
      </c>
      <c r="B1" s="2"/>
      <c r="C1" s="2"/>
      <c r="D1" s="2"/>
    </row>
    <row r="2" spans="1:4" ht="18" customHeight="1">
      <c r="A2" s="3"/>
      <c r="B2" s="4"/>
      <c r="C2" s="5"/>
      <c r="D2" s="6"/>
    </row>
    <row r="3" spans="1:4" ht="12.75">
      <c r="A3" s="7"/>
      <c r="B3" s="8" t="s">
        <v>1</v>
      </c>
      <c r="C3" s="7"/>
      <c r="D3" s="7"/>
    </row>
    <row r="4" spans="1:4" ht="12.75">
      <c r="A4" s="9" t="s">
        <v>2</v>
      </c>
      <c r="B4" s="10"/>
      <c r="C4" s="11"/>
      <c r="D4" s="12"/>
    </row>
    <row r="5" spans="1:4" ht="12.75">
      <c r="A5" s="13"/>
      <c r="B5" s="14"/>
      <c r="C5" s="13"/>
      <c r="D5" s="15"/>
    </row>
    <row r="6" spans="1:4" ht="12.75">
      <c r="A6" s="16" t="s">
        <v>3</v>
      </c>
      <c r="B6" s="14"/>
      <c r="C6" s="16" t="s">
        <v>4</v>
      </c>
      <c r="D6" s="17">
        <f>71960*15/60</f>
        <v>17990</v>
      </c>
    </row>
    <row r="7" spans="1:4" ht="12.75">
      <c r="A7" s="13"/>
      <c r="B7" s="14"/>
      <c r="C7" s="16" t="s">
        <v>5</v>
      </c>
      <c r="D7" s="17"/>
    </row>
    <row r="8" spans="1:4" ht="12.75">
      <c r="A8" s="18"/>
      <c r="B8" s="19"/>
      <c r="C8" s="18" t="s">
        <v>6</v>
      </c>
      <c r="D8" s="20"/>
    </row>
    <row r="9" spans="1:4" ht="12.75">
      <c r="A9" s="21" t="s">
        <v>7</v>
      </c>
      <c r="B9" s="10"/>
      <c r="C9" s="11"/>
      <c r="D9" s="22"/>
    </row>
    <row r="10" spans="1:4" ht="12.75">
      <c r="A10" s="23"/>
      <c r="B10" s="14"/>
      <c r="C10" s="13"/>
      <c r="D10" s="17"/>
    </row>
    <row r="11" spans="1:4" ht="12.75">
      <c r="A11" s="23" t="s">
        <v>8</v>
      </c>
      <c r="B11" s="14"/>
      <c r="C11" s="24">
        <v>74.75</v>
      </c>
      <c r="D11" s="17">
        <f>SUM(C11:C40)</f>
        <v>2119.4300000000003</v>
      </c>
    </row>
    <row r="12" spans="1:4" ht="12.75">
      <c r="A12" s="23" t="s">
        <v>9</v>
      </c>
      <c r="B12" s="14"/>
      <c r="C12" s="24">
        <v>47.16</v>
      </c>
      <c r="D12" s="17"/>
    </row>
    <row r="13" spans="1:4" ht="12.75">
      <c r="A13" s="23" t="s">
        <v>10</v>
      </c>
      <c r="B13" s="14"/>
      <c r="C13" s="24">
        <v>75.89</v>
      </c>
      <c r="D13" s="17"/>
    </row>
    <row r="14" spans="1:4" ht="12.75">
      <c r="A14" s="25" t="s">
        <v>11</v>
      </c>
      <c r="B14" s="14"/>
      <c r="C14" s="24">
        <v>81.21</v>
      </c>
      <c r="D14" s="17"/>
    </row>
    <row r="15" spans="1:4" ht="12.75">
      <c r="A15" s="25" t="s">
        <v>12</v>
      </c>
      <c r="B15" s="14"/>
      <c r="C15" s="24">
        <v>69.84</v>
      </c>
      <c r="D15" s="17"/>
    </row>
    <row r="16" spans="1:4" ht="12.75">
      <c r="A16" s="25" t="s">
        <v>13</v>
      </c>
      <c r="B16" s="14"/>
      <c r="C16" s="24">
        <v>73.76</v>
      </c>
      <c r="D16" s="17"/>
    </row>
    <row r="17" spans="1:4" ht="12.75">
      <c r="A17" s="25" t="s">
        <v>14</v>
      </c>
      <c r="B17" s="14"/>
      <c r="C17" s="24">
        <v>77.74</v>
      </c>
      <c r="D17" s="17"/>
    </row>
    <row r="18" spans="1:4" ht="12.75">
      <c r="A18" s="25" t="s">
        <v>15</v>
      </c>
      <c r="B18" s="14"/>
      <c r="C18" s="24">
        <v>78.39</v>
      </c>
      <c r="D18" s="17"/>
    </row>
    <row r="19" spans="1:4" ht="12.75">
      <c r="A19" s="25" t="s">
        <v>16</v>
      </c>
      <c r="B19" s="14"/>
      <c r="C19" s="24">
        <v>72.6</v>
      </c>
      <c r="D19" s="17"/>
    </row>
    <row r="20" spans="1:4" ht="12.75">
      <c r="A20" s="25" t="s">
        <v>17</v>
      </c>
      <c r="B20" s="14"/>
      <c r="C20" s="24">
        <v>82.17</v>
      </c>
      <c r="D20" s="17"/>
    </row>
    <row r="21" spans="1:4" ht="12.75">
      <c r="A21" s="25" t="s">
        <v>18</v>
      </c>
      <c r="B21" s="14"/>
      <c r="C21" s="24">
        <v>66.47</v>
      </c>
      <c r="D21" s="17"/>
    </row>
    <row r="22" spans="1:4" ht="12.75">
      <c r="A22" s="25" t="s">
        <v>19</v>
      </c>
      <c r="B22" s="14"/>
      <c r="C22" s="24">
        <v>55.24</v>
      </c>
      <c r="D22" s="17"/>
    </row>
    <row r="23" spans="1:4" ht="12.75">
      <c r="A23" s="25" t="s">
        <v>20</v>
      </c>
      <c r="B23" s="14"/>
      <c r="C23" s="24">
        <v>66.82</v>
      </c>
      <c r="D23" s="17"/>
    </row>
    <row r="24" spans="1:4" ht="12.75">
      <c r="A24" s="25" t="s">
        <v>21</v>
      </c>
      <c r="B24" s="14"/>
      <c r="C24" s="24">
        <v>66.97</v>
      </c>
      <c r="D24" s="17"/>
    </row>
    <row r="25" spans="1:4" ht="12.75">
      <c r="A25" s="25" t="s">
        <v>22</v>
      </c>
      <c r="B25" s="14"/>
      <c r="C25" s="24">
        <v>68.13</v>
      </c>
      <c r="D25" s="17"/>
    </row>
    <row r="26" spans="1:4" ht="12.75">
      <c r="A26" s="25" t="s">
        <v>23</v>
      </c>
      <c r="B26" s="14"/>
      <c r="C26" s="24">
        <v>72.59</v>
      </c>
      <c r="D26" s="17"/>
    </row>
    <row r="27" spans="1:4" ht="12.75">
      <c r="A27" s="25" t="s">
        <v>24</v>
      </c>
      <c r="B27" s="14"/>
      <c r="C27" s="24">
        <v>28.49</v>
      </c>
      <c r="D27" s="17"/>
    </row>
    <row r="28" spans="1:4" ht="12.75">
      <c r="A28" s="25" t="s">
        <v>25</v>
      </c>
      <c r="B28" s="14"/>
      <c r="C28" s="24">
        <v>71.64</v>
      </c>
      <c r="D28" s="17"/>
    </row>
    <row r="29" spans="1:4" ht="12.75">
      <c r="A29" s="25" t="s">
        <v>26</v>
      </c>
      <c r="B29" s="14"/>
      <c r="C29" s="24">
        <v>73.75</v>
      </c>
      <c r="D29" s="17"/>
    </row>
    <row r="30" spans="1:4" ht="12.75">
      <c r="A30" s="25" t="s">
        <v>27</v>
      </c>
      <c r="B30" s="14"/>
      <c r="C30" s="24">
        <v>81.08</v>
      </c>
      <c r="D30" s="17"/>
    </row>
    <row r="31" spans="1:4" ht="12.75">
      <c r="A31" s="25" t="s">
        <v>28</v>
      </c>
      <c r="B31" s="14"/>
      <c r="C31" s="24">
        <v>86.22</v>
      </c>
      <c r="D31" s="17"/>
    </row>
    <row r="32" spans="1:4" ht="12.75">
      <c r="A32" s="25" t="s">
        <v>29</v>
      </c>
      <c r="B32" s="14"/>
      <c r="C32" s="24">
        <v>81.89</v>
      </c>
      <c r="D32" s="17"/>
    </row>
    <row r="33" spans="1:4" ht="12.75">
      <c r="A33" s="25" t="s">
        <v>30</v>
      </c>
      <c r="B33" s="14"/>
      <c r="C33" s="24">
        <v>14.3</v>
      </c>
      <c r="D33" s="17"/>
    </row>
    <row r="34" spans="1:4" ht="12.75">
      <c r="A34" s="25" t="s">
        <v>31</v>
      </c>
      <c r="B34" s="14"/>
      <c r="C34" s="24">
        <v>79.84</v>
      </c>
      <c r="D34" s="17"/>
    </row>
    <row r="35" spans="1:4" ht="12.75">
      <c r="A35" s="25" t="s">
        <v>32</v>
      </c>
      <c r="B35" s="14"/>
      <c r="C35" s="24">
        <v>97.96</v>
      </c>
      <c r="D35" s="17"/>
    </row>
    <row r="36" spans="1:4" ht="12.75">
      <c r="A36" s="25" t="s">
        <v>33</v>
      </c>
      <c r="B36" s="14"/>
      <c r="C36" s="24">
        <v>69.63</v>
      </c>
      <c r="D36" s="17"/>
    </row>
    <row r="37" spans="1:4" ht="12.75">
      <c r="A37" s="25" t="s">
        <v>34</v>
      </c>
      <c r="B37" s="14"/>
      <c r="C37" s="24">
        <v>76.58</v>
      </c>
      <c r="D37" s="17"/>
    </row>
    <row r="38" spans="1:4" ht="12.75">
      <c r="A38" s="25" t="s">
        <v>35</v>
      </c>
      <c r="B38" s="14"/>
      <c r="C38" s="24">
        <v>59.03</v>
      </c>
      <c r="D38" s="17"/>
    </row>
    <row r="39" spans="1:4" ht="12.75">
      <c r="A39" s="25" t="s">
        <v>36</v>
      </c>
      <c r="B39" s="14"/>
      <c r="C39" s="24">
        <v>90.01</v>
      </c>
      <c r="D39" s="17"/>
    </row>
    <row r="40" spans="1:4" ht="12.75">
      <c r="A40" s="25" t="s">
        <v>37</v>
      </c>
      <c r="B40" s="14"/>
      <c r="C40" s="24">
        <v>79.28</v>
      </c>
      <c r="D40" s="17"/>
    </row>
    <row r="41" spans="1:4" ht="12.75">
      <c r="A41" s="25" t="s">
        <v>38</v>
      </c>
      <c r="B41" s="14"/>
      <c r="C41" s="24">
        <v>65.77</v>
      </c>
      <c r="D41" s="17"/>
    </row>
    <row r="42" spans="1:4" ht="12.75">
      <c r="A42" s="23"/>
      <c r="B42" s="14"/>
      <c r="C42" s="24"/>
      <c r="D42" s="17"/>
    </row>
    <row r="43" spans="1:4" ht="12.75">
      <c r="A43" s="26" t="s">
        <v>39</v>
      </c>
      <c r="B43" s="10"/>
      <c r="C43" s="11"/>
      <c r="D43" s="22">
        <f>SUM(C45:C50)</f>
        <v>1419.54</v>
      </c>
    </row>
    <row r="44" spans="1:4" ht="12.75">
      <c r="A44" s="27"/>
      <c r="B44" s="14"/>
      <c r="C44" s="13"/>
      <c r="D44" s="22"/>
    </row>
    <row r="45" spans="1:4" ht="12.75">
      <c r="A45" s="16" t="s">
        <v>40</v>
      </c>
      <c r="B45" s="14"/>
      <c r="C45" s="24">
        <v>1238.4</v>
      </c>
      <c r="D45" s="22"/>
    </row>
    <row r="46" spans="1:4" ht="12.75">
      <c r="A46" s="16" t="s">
        <v>41</v>
      </c>
      <c r="B46" s="14"/>
      <c r="C46" s="28">
        <v>78</v>
      </c>
      <c r="D46" s="22"/>
    </row>
    <row r="47" spans="1:4" ht="12.75">
      <c r="A47" s="16" t="s">
        <v>42</v>
      </c>
      <c r="B47" s="14"/>
      <c r="C47" s="28">
        <v>103.14</v>
      </c>
      <c r="D47" s="22"/>
    </row>
    <row r="48" spans="1:4" ht="12.75">
      <c r="A48" s="13"/>
      <c r="B48" s="14"/>
      <c r="C48" s="28"/>
      <c r="D48" s="22"/>
    </row>
    <row r="49" spans="1:4" ht="12.75">
      <c r="A49" s="13"/>
      <c r="B49" s="14"/>
      <c r="C49" s="28"/>
      <c r="D49" s="22"/>
    </row>
    <row r="50" spans="1:4" ht="12.75">
      <c r="A50" s="13"/>
      <c r="B50" s="14"/>
      <c r="C50" s="18"/>
      <c r="D50" s="22"/>
    </row>
    <row r="51" spans="1:4" ht="12.75">
      <c r="A51" s="26" t="s">
        <v>43</v>
      </c>
      <c r="B51" s="10"/>
      <c r="C51" s="11"/>
      <c r="D51" s="22"/>
    </row>
    <row r="52" spans="1:4" ht="12.75">
      <c r="A52" s="13"/>
      <c r="B52" s="14"/>
      <c r="C52" s="13"/>
      <c r="D52" s="17"/>
    </row>
    <row r="53" spans="1:4" ht="12.75">
      <c r="A53" s="13" t="s">
        <v>44</v>
      </c>
      <c r="B53" s="14"/>
      <c r="C53" s="13">
        <v>960</v>
      </c>
      <c r="D53" s="17">
        <f>C53</f>
        <v>960</v>
      </c>
    </row>
    <row r="54" spans="1:4" ht="12.75">
      <c r="A54" s="13"/>
      <c r="B54" s="14"/>
      <c r="C54" s="13"/>
      <c r="D54" s="17"/>
    </row>
    <row r="55" spans="1:4" ht="12.75">
      <c r="A55" s="18"/>
      <c r="B55" s="19"/>
      <c r="C55" s="18"/>
      <c r="D55" s="20"/>
    </row>
    <row r="56" spans="1:4" ht="12.75">
      <c r="A56" s="29" t="s">
        <v>45</v>
      </c>
      <c r="B56" s="10"/>
      <c r="C56" s="11"/>
      <c r="D56" s="30">
        <f>D53+D43+D11+D6</f>
        <v>22488.97</v>
      </c>
    </row>
    <row r="57" spans="1:4" ht="12.75">
      <c r="A57" s="31" t="s">
        <v>46</v>
      </c>
      <c r="B57" s="19"/>
      <c r="C57" s="31" t="s">
        <v>47</v>
      </c>
      <c r="D57" s="32">
        <f>D56/20909</f>
        <v>1.0755641111483094</v>
      </c>
    </row>
    <row r="58" spans="1:4" ht="12.75">
      <c r="A58" s="11"/>
      <c r="B58" s="10"/>
      <c r="C58" s="11"/>
      <c r="D58" s="11"/>
    </row>
    <row r="59" spans="1:4" ht="12.75">
      <c r="A59" s="33" t="s">
        <v>48</v>
      </c>
      <c r="B59" s="14"/>
      <c r="C59" s="34">
        <f>522+595+701+1068+295+557+1709+1564+1296+308+55+492+1238+1239+310</f>
        <v>11949</v>
      </c>
      <c r="D59" s="13"/>
    </row>
    <row r="60" spans="1:4" ht="12.75">
      <c r="A60" s="13" t="s">
        <v>49</v>
      </c>
      <c r="B60" s="14"/>
      <c r="C60" s="35" t="s">
        <v>50</v>
      </c>
      <c r="D60" s="17">
        <f>C59*D57</f>
        <v>12851.915564111148</v>
      </c>
    </row>
    <row r="61" spans="1:4" ht="12.75">
      <c r="A61" s="18"/>
      <c r="B61" s="19"/>
      <c r="C61" s="18"/>
      <c r="D61" s="13"/>
    </row>
    <row r="62" spans="1:4" ht="12.75">
      <c r="A62" s="11"/>
      <c r="B62" s="10"/>
      <c r="C62" s="36"/>
      <c r="D62" s="11"/>
    </row>
    <row r="63" spans="1:4" ht="12.75">
      <c r="A63" s="16" t="s">
        <v>51</v>
      </c>
      <c r="B63" s="14"/>
      <c r="C63" s="23"/>
      <c r="D63" s="37">
        <v>-7109.66</v>
      </c>
    </row>
    <row r="64" spans="1:4" ht="12.75">
      <c r="A64" s="13"/>
      <c r="B64" s="14"/>
      <c r="C64" s="38"/>
      <c r="D64" s="39"/>
    </row>
    <row r="65" spans="1:4" ht="12.75">
      <c r="A65" s="35" t="s">
        <v>52</v>
      </c>
      <c r="B65" s="14"/>
      <c r="C65" s="23"/>
      <c r="D65" s="40">
        <f>D60+D63</f>
        <v>5742.2555641111485</v>
      </c>
    </row>
    <row r="66" spans="1:4" ht="12.75">
      <c r="A66" s="18"/>
      <c r="B66" s="19"/>
      <c r="C66" s="41"/>
      <c r="D66" s="18"/>
    </row>
    <row r="67" spans="1:4" ht="12.75">
      <c r="A67" s="11"/>
      <c r="B67" s="10"/>
      <c r="C67" s="11"/>
      <c r="D67" s="11"/>
    </row>
    <row r="68" spans="1:4" ht="12.75">
      <c r="A68" s="13" t="s">
        <v>53</v>
      </c>
      <c r="B68" s="14" t="s">
        <v>54</v>
      </c>
      <c r="C68" s="16" t="s">
        <v>55</v>
      </c>
      <c r="D68" s="24">
        <f>(D6-4575)*(C59/20909)</f>
        <v>7666.355875460328</v>
      </c>
    </row>
    <row r="69" spans="1:4" ht="12.75">
      <c r="A69" s="13"/>
      <c r="B69" s="14" t="s">
        <v>56</v>
      </c>
      <c r="C69" s="16" t="s">
        <v>57</v>
      </c>
      <c r="D69" s="24">
        <f>D60-((C59*0.337)+1288)</f>
        <v>7537.102564111148</v>
      </c>
    </row>
    <row r="70" spans="1:4" ht="12.75">
      <c r="A70" s="18"/>
      <c r="B70" s="19"/>
      <c r="C70" s="18"/>
      <c r="D70" s="18"/>
    </row>
  </sheetData>
  <sheetProtection selectLockedCells="1" selectUnlockedCells="1"/>
  <mergeCells count="3">
    <mergeCell ref="A1:D1"/>
    <mergeCell ref="D11:D42"/>
    <mergeCell ref="D43:D50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Roche</dc:creator>
  <cp:keywords/>
  <dc:description/>
  <cp:lastModifiedBy>Maxime Roche</cp:lastModifiedBy>
  <cp:lastPrinted>2018-02-28T15:18:54Z</cp:lastPrinted>
  <dcterms:created xsi:type="dcterms:W3CDTF">2010-01-13T13:15:34Z</dcterms:created>
  <dcterms:modified xsi:type="dcterms:W3CDTF">2019-04-16T10:01:57Z</dcterms:modified>
  <cp:category/>
  <cp:version/>
  <cp:contentType/>
  <cp:contentStatus/>
  <cp:revision>1</cp:revision>
</cp:coreProperties>
</file>